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8595"/>
  </bookViews>
  <sheets>
    <sheet name="Plan1" sheetId="1" r:id="rId1"/>
  </sheets>
  <calcPr calcId="145621" fullPrecision="0"/>
</workbook>
</file>

<file path=xl/calcChain.xml><?xml version="1.0" encoding="utf-8"?>
<calcChain xmlns="http://schemas.openxmlformats.org/spreadsheetml/2006/main">
  <c r="H42" i="1" l="1"/>
  <c r="H41" i="1"/>
  <c r="G19" i="1" l="1"/>
  <c r="C22" i="1" l="1"/>
  <c r="C21" i="1"/>
  <c r="G20" i="1"/>
  <c r="C23" i="1" l="1"/>
  <c r="G21" i="1" s="1"/>
  <c r="G22" i="1" s="1"/>
  <c r="E26" i="1" l="1"/>
  <c r="E27" i="1" s="1"/>
  <c r="H21" i="1"/>
  <c r="H22" i="1" s="1"/>
  <c r="F26" i="1" l="1"/>
  <c r="E28" i="1"/>
  <c r="F27" i="1"/>
  <c r="E29" i="1" l="1"/>
  <c r="F28" i="1"/>
  <c r="E30" i="1" l="1"/>
  <c r="F29" i="1"/>
  <c r="E31" i="1" l="1"/>
  <c r="F30" i="1"/>
  <c r="E32" i="1" l="1"/>
  <c r="F31" i="1"/>
  <c r="E33" i="1" l="1"/>
  <c r="F32" i="1"/>
  <c r="E34" i="1" l="1"/>
  <c r="F33" i="1"/>
  <c r="E35" i="1" l="1"/>
  <c r="E36" i="1" s="1"/>
  <c r="F34" i="1"/>
  <c r="E37" i="1" l="1"/>
  <c r="F36" i="1"/>
  <c r="F35" i="1"/>
  <c r="E38" i="1" l="1"/>
  <c r="F37" i="1"/>
  <c r="H39" i="1"/>
  <c r="H38" i="1"/>
  <c r="E39" i="1" l="1"/>
  <c r="F38" i="1"/>
  <c r="E40" i="1" l="1"/>
  <c r="F39" i="1"/>
  <c r="H40" i="1" l="1"/>
  <c r="E41" i="1"/>
  <c r="E43" i="1" s="1"/>
  <c r="F43" i="1" s="1"/>
  <c r="F40" i="1"/>
  <c r="E42" i="1" l="1"/>
  <c r="F41" i="1"/>
  <c r="E44" i="1" l="1"/>
  <c r="F44" i="1" s="1"/>
  <c r="F42" i="1"/>
</calcChain>
</file>

<file path=xl/sharedStrings.xml><?xml version="1.0" encoding="utf-8"?>
<sst xmlns="http://schemas.openxmlformats.org/spreadsheetml/2006/main" count="69" uniqueCount="64">
  <si>
    <t>ANÁLISE GRANULOMÉTRICA POR PENEIRAMENTO</t>
  </si>
  <si>
    <t>INTERESSADO:</t>
  </si>
  <si>
    <t>CÁPSULA Nº</t>
  </si>
  <si>
    <t>AMOSTRA TOTAL</t>
  </si>
  <si>
    <t>TOTAL</t>
  </si>
  <si>
    <t>PARCIAL</t>
  </si>
  <si>
    <t>Tara</t>
  </si>
  <si>
    <t>ÁGUA</t>
  </si>
  <si>
    <t>SOLO SECO</t>
  </si>
  <si>
    <t>UMIDADE %</t>
  </si>
  <si>
    <t xml:space="preserve">                       PENEIRAS</t>
  </si>
  <si>
    <t>P.RETIDO</t>
  </si>
  <si>
    <t>PESO</t>
  </si>
  <si>
    <t>% PASSA</t>
  </si>
  <si>
    <t>mm</t>
  </si>
  <si>
    <t>PARCIAL (g)</t>
  </si>
  <si>
    <t>PASSA (g)</t>
  </si>
  <si>
    <t>AM.TOTAL</t>
  </si>
  <si>
    <t>OBSERVAÇÕES:</t>
  </si>
  <si>
    <t>N</t>
  </si>
  <si>
    <t>3 1/2"</t>
  </si>
  <si>
    <t>.</t>
  </si>
  <si>
    <t>3"</t>
  </si>
  <si>
    <t>G</t>
  </si>
  <si>
    <t>2 1/2"</t>
  </si>
  <si>
    <t>R</t>
  </si>
  <si>
    <t>2"</t>
  </si>
  <si>
    <t>O</t>
  </si>
  <si>
    <t>1 1/2"</t>
  </si>
  <si>
    <t>S</t>
  </si>
  <si>
    <t>1"</t>
  </si>
  <si>
    <t>3/4"</t>
  </si>
  <si>
    <t>1/2"</t>
  </si>
  <si>
    <t>3/8"</t>
  </si>
  <si>
    <t>PEDREGULHO:</t>
  </si>
  <si>
    <t>Nº 4</t>
  </si>
  <si>
    <t>AREIA GROSSA:</t>
  </si>
  <si>
    <t>Nº 10</t>
  </si>
  <si>
    <t>AREIA MÉDIA:</t>
  </si>
  <si>
    <t>F</t>
  </si>
  <si>
    <t>Nº 40</t>
  </si>
  <si>
    <t>AREIA FINA:</t>
  </si>
  <si>
    <t>I</t>
  </si>
  <si>
    <t>Nº 100</t>
  </si>
  <si>
    <t>SILTE+ARGILA:</t>
  </si>
  <si>
    <t>Nº 200</t>
  </si>
  <si>
    <t>AMOSTRA:</t>
  </si>
  <si>
    <t>UMIDADE FRAÇÃO MENOR QUE 0,40 mm</t>
  </si>
  <si>
    <t>Peso úmido:</t>
  </si>
  <si>
    <t>Peso seco:</t>
  </si>
  <si>
    <t>PESO ÚMIDO</t>
  </si>
  <si>
    <t>PESO RETIDO NA # Nº 10</t>
  </si>
  <si>
    <t>PESO ÚMIDO PASSA # Nº 10</t>
  </si>
  <si>
    <t>PESO SECO PASSA # Nº 10</t>
  </si>
  <si>
    <t>PESO AMOSTRA SECA</t>
  </si>
  <si>
    <t>OPERADOR:</t>
  </si>
  <si>
    <t>DATA:</t>
  </si>
  <si>
    <t>Nº 60</t>
  </si>
  <si>
    <t>Nº 16</t>
  </si>
  <si>
    <t>Nº 30</t>
  </si>
  <si>
    <t>Nº 230</t>
  </si>
  <si>
    <t>Nº 270</t>
  </si>
  <si>
    <t>IDENTIFICAÇÃO</t>
  </si>
  <si>
    <t>COMP.GRANUL. (%) ABNT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</si>
</sst>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5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0" fontId="0" fillId="0" borderId="3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/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7" xfId="0" applyFont="1" applyBorder="1"/>
    <xf numFmtId="0" fontId="0" fillId="0" borderId="12" xfId="0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/>
    <xf numFmtId="0" fontId="2" fillId="0" borderId="11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4" xfId="0" applyFont="1" applyBorder="1"/>
    <xf numFmtId="0" fontId="8" fillId="0" borderId="2" xfId="0" applyFont="1" applyBorder="1"/>
    <xf numFmtId="1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9" fillId="0" borderId="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6" xfId="0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14" fontId="0" fillId="0" borderId="3" xfId="0" applyNumberForma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6" xfId="0" applyFont="1" applyBorder="1"/>
    <xf numFmtId="2" fontId="0" fillId="0" borderId="10" xfId="0" applyNumberFormat="1" applyBorder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0" fillId="0" borderId="13" xfId="0" applyBorder="1" applyAlignment="1">
      <alignment horizontal="right"/>
    </xf>
    <xf numFmtId="1" fontId="9" fillId="0" borderId="14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3" xfId="0" applyNumberFormat="1" applyFont="1" applyBorder="1" applyAlignment="1">
      <alignment horizontal="center"/>
    </xf>
    <xf numFmtId="0" fontId="6" fillId="0" borderId="8" xfId="0" applyFont="1" applyFill="1" applyBorder="1"/>
    <xf numFmtId="0" fontId="3" fillId="0" borderId="8" xfId="0" applyFont="1" applyFill="1" applyBorder="1"/>
    <xf numFmtId="0" fontId="0" fillId="0" borderId="4" xfId="0" applyFill="1" applyBorder="1"/>
    <xf numFmtId="0" fontId="0" fillId="0" borderId="8" xfId="0" applyFill="1" applyBorder="1"/>
    <xf numFmtId="0" fontId="0" fillId="0" borderId="5" xfId="0" applyFill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2" borderId="8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9" xfId="0" applyFont="1" applyFill="1" applyBorder="1"/>
    <xf numFmtId="0" fontId="6" fillId="0" borderId="15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1" fontId="6" fillId="0" borderId="14" xfId="0" applyNumberFormat="1" applyFont="1" applyBorder="1" applyAlignment="1">
      <alignment horizontal="center"/>
    </xf>
    <xf numFmtId="0" fontId="1" fillId="0" borderId="6" xfId="0" applyFont="1" applyBorder="1"/>
    <xf numFmtId="0" fontId="2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6" xfId="0" applyFont="1" applyBorder="1" applyAlignment="1"/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CURVA GRANULOMÉTRICA</a:t>
            </a:r>
          </a:p>
        </c:rich>
      </c:tx>
      <c:layout>
        <c:manualLayout>
          <c:xMode val="edge"/>
          <c:yMode val="edge"/>
          <c:x val="0.36190532289391569"/>
          <c:y val="3.5294168333766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841378102334609E-2"/>
          <c:y val="9.117660152889695E-2"/>
          <c:w val="0.90476330723478926"/>
          <c:h val="0.797059968204228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Plan1!$C$26:$C$42</c:f>
              <c:numCache>
                <c:formatCode>General</c:formatCode>
                <c:ptCount val="17"/>
                <c:pt idx="0">
                  <c:v>88.9</c:v>
                </c:pt>
                <c:pt idx="1">
                  <c:v>76.2</c:v>
                </c:pt>
                <c:pt idx="2">
                  <c:v>63.3</c:v>
                </c:pt>
                <c:pt idx="3">
                  <c:v>50.8</c:v>
                </c:pt>
                <c:pt idx="4">
                  <c:v>38.1</c:v>
                </c:pt>
                <c:pt idx="5">
                  <c:v>25.4</c:v>
                </c:pt>
                <c:pt idx="6">
                  <c:v>19.100000000000001</c:v>
                </c:pt>
                <c:pt idx="7">
                  <c:v>12.7</c:v>
                </c:pt>
                <c:pt idx="8">
                  <c:v>9.5</c:v>
                </c:pt>
                <c:pt idx="9">
                  <c:v>4.76</c:v>
                </c:pt>
                <c:pt idx="10">
                  <c:v>2</c:v>
                </c:pt>
                <c:pt idx="11">
                  <c:v>1.2</c:v>
                </c:pt>
                <c:pt idx="12">
                  <c:v>0.6</c:v>
                </c:pt>
                <c:pt idx="13">
                  <c:v>0.42</c:v>
                </c:pt>
                <c:pt idx="14">
                  <c:v>0.25</c:v>
                </c:pt>
                <c:pt idx="15">
                  <c:v>0.15</c:v>
                </c:pt>
                <c:pt idx="16">
                  <c:v>7.4999999999999997E-2</c:v>
                </c:pt>
              </c:numCache>
            </c:numRef>
          </c:xVal>
          <c:yVal>
            <c:numRef>
              <c:f>Plan1!$F$26:$F$42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06-42C1-A1C0-760E1D1CF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85472"/>
        <c:axId val="54198272"/>
      </c:scatterChart>
      <c:valAx>
        <c:axId val="47785472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Diâmetro dos grãos (mm)</a:t>
                </a:r>
              </a:p>
            </c:rich>
          </c:tx>
          <c:layout>
            <c:manualLayout>
              <c:xMode val="edge"/>
              <c:yMode val="edge"/>
              <c:x val="0.40634983623176502"/>
              <c:y val="0.92647191876137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54198272"/>
        <c:crosses val="autoZero"/>
        <c:crossBetween val="midCat"/>
      </c:valAx>
      <c:valAx>
        <c:axId val="541982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 que passa </a:t>
                </a:r>
              </a:p>
            </c:rich>
          </c:tx>
          <c:layout>
            <c:manualLayout>
              <c:xMode val="edge"/>
              <c:yMode val="edge"/>
              <c:x val="7.9365202389016596E-3"/>
              <c:y val="0.382353490282471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7785472"/>
        <c:crossesAt val="0.01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9" l="0.78740157499999996" r="0.78740157499999996" t="0.984251969" header="0.49212598499999999" footer="0.49212598499999999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44</xdr:row>
      <xdr:rowOff>0</xdr:rowOff>
    </xdr:from>
    <xdr:to>
      <xdr:col>7</xdr:col>
      <xdr:colOff>1152525</xdr:colOff>
      <xdr:row>64</xdr:row>
      <xdr:rowOff>0</xdr:rowOff>
    </xdr:to>
    <xdr:graphicFrame macro="">
      <xdr:nvGraphicFramePr>
        <xdr:cNvPr id="1067" name="Chart 43">
          <a:extLst>
            <a:ext uri="{FF2B5EF4-FFF2-40B4-BE49-F238E27FC236}">
              <a16:creationId xmlns=""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5</xdr:row>
      <xdr:rowOff>63500</xdr:rowOff>
    </xdr:to>
    <xdr:pic>
      <xdr:nvPicPr>
        <xdr:cNvPr id="3" name="Imagem 2" descr="ufclogo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81300" cy="889000"/>
        </a:xfrm>
        <a:prstGeom prst="rect">
          <a:avLst/>
        </a:prstGeom>
      </xdr:spPr>
    </xdr:pic>
    <xdr:clientData/>
  </xdr:twoCellAnchor>
  <xdr:twoCellAnchor editAs="oneCell">
    <xdr:from>
      <xdr:col>5</xdr:col>
      <xdr:colOff>825501</xdr:colOff>
      <xdr:row>0</xdr:row>
      <xdr:rowOff>0</xdr:rowOff>
    </xdr:from>
    <xdr:to>
      <xdr:col>8</xdr:col>
      <xdr:colOff>12701</xdr:colOff>
      <xdr:row>6</xdr:row>
      <xdr:rowOff>127000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03701" y="0"/>
          <a:ext cx="2273300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16" zoomScale="75" workbookViewId="0">
      <selection activeCell="L46" sqref="L46"/>
    </sheetView>
  </sheetViews>
  <sheetFormatPr defaultColWidth="11.5703125" defaultRowHeight="12.75" x14ac:dyDescent="0.2"/>
  <cols>
    <col min="1" max="1" width="2" customWidth="1"/>
    <col min="2" max="2" width="15.42578125" customWidth="1"/>
    <col min="3" max="3" width="11.140625" customWidth="1"/>
    <col min="4" max="4" width="11.5703125" customWidth="1"/>
    <col min="5" max="5" width="13.42578125" customWidth="1"/>
    <col min="6" max="6" width="13.5703125" customWidth="1"/>
    <col min="7" max="7" width="15.140625" customWidth="1"/>
    <col min="8" max="8" width="17.5703125" customWidth="1"/>
  </cols>
  <sheetData>
    <row r="1" spans="1:8" x14ac:dyDescent="0.2">
      <c r="H1" s="1"/>
    </row>
    <row r="2" spans="1:8" x14ac:dyDescent="0.2">
      <c r="H2" s="1"/>
    </row>
    <row r="3" spans="1:8" x14ac:dyDescent="0.2">
      <c r="H3" s="1"/>
    </row>
    <row r="4" spans="1:8" x14ac:dyDescent="0.2">
      <c r="H4" s="1"/>
    </row>
    <row r="8" spans="1:8" x14ac:dyDescent="0.2">
      <c r="A8" s="73" t="s">
        <v>0</v>
      </c>
      <c r="B8" s="74"/>
      <c r="C8" s="74"/>
      <c r="D8" s="74"/>
      <c r="E8" s="74"/>
      <c r="F8" s="74"/>
      <c r="G8" s="74"/>
      <c r="H8" s="75"/>
    </row>
    <row r="10" spans="1:8" x14ac:dyDescent="0.2">
      <c r="A10" s="53" t="s">
        <v>1</v>
      </c>
      <c r="B10" s="53"/>
      <c r="C10" s="54"/>
      <c r="D10" s="54"/>
      <c r="E10" s="54"/>
      <c r="F10" s="54"/>
      <c r="G10" s="55"/>
      <c r="H10" s="56"/>
    </row>
    <row r="11" spans="1:8" x14ac:dyDescent="0.2">
      <c r="A11" s="12"/>
      <c r="B11" s="46"/>
      <c r="C11" s="46"/>
      <c r="D11" s="46"/>
      <c r="E11" s="46"/>
      <c r="F11" s="46"/>
      <c r="G11" s="47"/>
      <c r="H11" s="50"/>
    </row>
    <row r="12" spans="1:8" x14ac:dyDescent="0.2">
      <c r="A12" s="12" t="s">
        <v>55</v>
      </c>
      <c r="B12" s="46"/>
      <c r="C12" s="46"/>
      <c r="D12" s="46"/>
      <c r="E12" s="46"/>
      <c r="F12" s="46"/>
      <c r="G12" s="47"/>
      <c r="H12" s="50"/>
    </row>
    <row r="13" spans="1:8" x14ac:dyDescent="0.2">
      <c r="A13" s="12"/>
      <c r="B13" s="46"/>
      <c r="C13" s="46"/>
      <c r="D13" s="46"/>
      <c r="E13" s="46"/>
      <c r="F13" s="46"/>
      <c r="G13" s="47"/>
      <c r="H13" s="50"/>
    </row>
    <row r="14" spans="1:8" x14ac:dyDescent="0.2">
      <c r="A14" s="13" t="s">
        <v>56</v>
      </c>
      <c r="B14" s="57"/>
      <c r="C14" s="58"/>
      <c r="D14" s="59"/>
      <c r="E14" s="60"/>
      <c r="F14" s="72" t="s">
        <v>46</v>
      </c>
      <c r="G14" s="72"/>
      <c r="H14" s="61"/>
    </row>
    <row r="15" spans="1:8" x14ac:dyDescent="0.2">
      <c r="A15" s="37"/>
      <c r="B15" s="5"/>
      <c r="C15" s="5"/>
      <c r="D15" s="5"/>
      <c r="E15" s="5"/>
      <c r="F15" s="5"/>
      <c r="G15" s="48"/>
      <c r="H15" s="49"/>
    </row>
    <row r="16" spans="1:8" x14ac:dyDescent="0.2">
      <c r="A16" s="62" t="s">
        <v>47</v>
      </c>
      <c r="B16" s="63"/>
      <c r="C16" s="64"/>
      <c r="D16" s="64"/>
      <c r="E16" s="65"/>
      <c r="F16" s="64"/>
      <c r="G16" s="64"/>
      <c r="H16" s="66"/>
    </row>
    <row r="17" spans="1:8" x14ac:dyDescent="0.2">
      <c r="A17" s="12" t="s">
        <v>2</v>
      </c>
      <c r="B17" s="12"/>
      <c r="C17" s="67"/>
      <c r="D17" s="1"/>
      <c r="E17" s="14" t="s">
        <v>3</v>
      </c>
      <c r="F17" s="15"/>
      <c r="G17" s="17" t="s">
        <v>4</v>
      </c>
      <c r="H17" s="16" t="s">
        <v>5</v>
      </c>
    </row>
    <row r="18" spans="1:8" x14ac:dyDescent="0.2">
      <c r="A18" s="51" t="s">
        <v>48</v>
      </c>
      <c r="B18" s="12"/>
      <c r="C18" s="68"/>
      <c r="D18" s="1"/>
      <c r="E18" s="51" t="s">
        <v>50</v>
      </c>
      <c r="F18" s="46"/>
      <c r="G18" s="18"/>
      <c r="H18" s="7"/>
    </row>
    <row r="19" spans="1:8" x14ac:dyDescent="0.2">
      <c r="A19" s="51" t="s">
        <v>49</v>
      </c>
      <c r="B19" s="12"/>
      <c r="C19" s="69"/>
      <c r="D19" s="1"/>
      <c r="E19" s="51" t="s">
        <v>51</v>
      </c>
      <c r="F19" s="46"/>
      <c r="G19" s="19">
        <f>SUM(D26:D35)</f>
        <v>0</v>
      </c>
      <c r="H19" s="7"/>
    </row>
    <row r="20" spans="1:8" x14ac:dyDescent="0.2">
      <c r="A20" s="45" t="s">
        <v>6</v>
      </c>
      <c r="B20" s="46"/>
      <c r="C20" s="68"/>
      <c r="D20" s="1"/>
      <c r="E20" s="51" t="s">
        <v>52</v>
      </c>
      <c r="F20" s="46"/>
      <c r="G20" s="19">
        <f>(G18-G19)</f>
        <v>0</v>
      </c>
      <c r="H20" s="8"/>
    </row>
    <row r="21" spans="1:8" x14ac:dyDescent="0.2">
      <c r="A21" s="12" t="s">
        <v>7</v>
      </c>
      <c r="B21" s="12"/>
      <c r="C21" s="68">
        <f>C18-C19</f>
        <v>0</v>
      </c>
      <c r="D21" s="1"/>
      <c r="E21" s="51" t="s">
        <v>53</v>
      </c>
      <c r="F21" s="46"/>
      <c r="G21" s="19" t="e">
        <f>(G20*100)/(100+C23)</f>
        <v>#DIV/0!</v>
      </c>
      <c r="H21" s="8" t="e">
        <f>(H20*100)/(100+C23)</f>
        <v>#DIV/0!</v>
      </c>
    </row>
    <row r="22" spans="1:8" x14ac:dyDescent="0.2">
      <c r="A22" s="12" t="s">
        <v>8</v>
      </c>
      <c r="B22" s="12"/>
      <c r="C22" s="68">
        <f>C19-C20</f>
        <v>0</v>
      </c>
      <c r="D22" s="1"/>
      <c r="E22" s="51" t="s">
        <v>54</v>
      </c>
      <c r="F22" s="46"/>
      <c r="G22" s="19" t="e">
        <f>(G19+G21)</f>
        <v>#DIV/0!</v>
      </c>
      <c r="H22" s="8" t="e">
        <f>(H21)</f>
        <v>#DIV/0!</v>
      </c>
    </row>
    <row r="23" spans="1:8" x14ac:dyDescent="0.2">
      <c r="A23" s="13" t="s">
        <v>9</v>
      </c>
      <c r="B23" s="13"/>
      <c r="C23" s="20" t="e">
        <f>C21/C22*100</f>
        <v>#DIV/0!</v>
      </c>
      <c r="D23" s="5"/>
      <c r="E23" s="21"/>
      <c r="F23" s="5"/>
      <c r="G23" s="22"/>
      <c r="H23" s="11"/>
    </row>
    <row r="24" spans="1:8" x14ac:dyDescent="0.2">
      <c r="A24" s="79"/>
      <c r="B24" s="38" t="s">
        <v>10</v>
      </c>
      <c r="C24" s="32"/>
      <c r="D24" s="41" t="s">
        <v>11</v>
      </c>
      <c r="E24" s="42" t="s">
        <v>12</v>
      </c>
      <c r="F24" s="43" t="s">
        <v>13</v>
      </c>
      <c r="G24" s="85"/>
      <c r="H24" s="33"/>
    </row>
    <row r="25" spans="1:8" x14ac:dyDescent="0.2">
      <c r="A25" s="24"/>
      <c r="B25" s="78" t="s">
        <v>62</v>
      </c>
      <c r="C25" s="39" t="s">
        <v>14</v>
      </c>
      <c r="D25" s="40" t="s">
        <v>15</v>
      </c>
      <c r="E25" s="39" t="s">
        <v>16</v>
      </c>
      <c r="F25" s="44" t="s">
        <v>17</v>
      </c>
      <c r="G25" s="86" t="s">
        <v>18</v>
      </c>
      <c r="H25" s="34"/>
    </row>
    <row r="26" spans="1:8" x14ac:dyDescent="0.2">
      <c r="A26" s="24"/>
      <c r="B26" s="35" t="s">
        <v>20</v>
      </c>
      <c r="C26" s="26">
        <v>88.9</v>
      </c>
      <c r="D26" s="52">
        <v>0</v>
      </c>
      <c r="E26" s="52" t="e">
        <f>(G22-D26)</f>
        <v>#DIV/0!</v>
      </c>
      <c r="F26" s="28" t="e">
        <f t="shared" ref="F26:F35" si="0">(E26/G$22)*100</f>
        <v>#DIV/0!</v>
      </c>
      <c r="G26" s="87"/>
      <c r="H26" s="9"/>
    </row>
    <row r="27" spans="1:8" x14ac:dyDescent="0.2">
      <c r="A27" s="24" t="s">
        <v>21</v>
      </c>
      <c r="B27" s="36" t="s">
        <v>22</v>
      </c>
      <c r="C27" s="26">
        <v>76.2</v>
      </c>
      <c r="D27" s="27">
        <v>0</v>
      </c>
      <c r="E27" s="27" t="e">
        <f t="shared" ref="E27:E35" si="1">(E26-D27)</f>
        <v>#DIV/0!</v>
      </c>
      <c r="F27" s="29" t="e">
        <f t="shared" si="0"/>
        <v>#DIV/0!</v>
      </c>
      <c r="G27" s="87"/>
      <c r="H27" s="9"/>
    </row>
    <row r="28" spans="1:8" x14ac:dyDescent="0.2">
      <c r="A28" s="24" t="s">
        <v>23</v>
      </c>
      <c r="B28" s="35" t="s">
        <v>24</v>
      </c>
      <c r="C28" s="26">
        <v>63.3</v>
      </c>
      <c r="D28" s="27">
        <v>0</v>
      </c>
      <c r="E28" s="27" t="e">
        <f t="shared" si="1"/>
        <v>#DIV/0!</v>
      </c>
      <c r="F28" s="29" t="e">
        <f t="shared" si="0"/>
        <v>#DIV/0!</v>
      </c>
      <c r="G28" s="87"/>
      <c r="H28" s="9"/>
    </row>
    <row r="29" spans="1:8" x14ac:dyDescent="0.2">
      <c r="A29" s="24" t="s">
        <v>25</v>
      </c>
      <c r="B29" s="36" t="s">
        <v>26</v>
      </c>
      <c r="C29" s="26">
        <v>50.8</v>
      </c>
      <c r="D29" s="27">
        <v>0</v>
      </c>
      <c r="E29" s="27" t="e">
        <f t="shared" si="1"/>
        <v>#DIV/0!</v>
      </c>
      <c r="F29" s="29" t="e">
        <f t="shared" si="0"/>
        <v>#DIV/0!</v>
      </c>
      <c r="G29" s="87"/>
      <c r="H29" s="9"/>
    </row>
    <row r="30" spans="1:8" x14ac:dyDescent="0.2">
      <c r="A30" s="24" t="s">
        <v>27</v>
      </c>
      <c r="B30" s="35" t="s">
        <v>28</v>
      </c>
      <c r="C30" s="26">
        <v>38.1</v>
      </c>
      <c r="D30" s="27">
        <v>0</v>
      </c>
      <c r="E30" s="27" t="e">
        <f t="shared" si="1"/>
        <v>#DIV/0!</v>
      </c>
      <c r="F30" s="29" t="e">
        <f t="shared" si="0"/>
        <v>#DIV/0!</v>
      </c>
      <c r="G30" s="45"/>
      <c r="H30" s="6"/>
    </row>
    <row r="31" spans="1:8" x14ac:dyDescent="0.2">
      <c r="A31" s="24" t="s">
        <v>29</v>
      </c>
      <c r="B31" s="36" t="s">
        <v>30</v>
      </c>
      <c r="C31" s="26">
        <v>25.4</v>
      </c>
      <c r="D31" s="27">
        <v>0</v>
      </c>
      <c r="E31" s="27" t="e">
        <f t="shared" si="1"/>
        <v>#DIV/0!</v>
      </c>
      <c r="F31" s="29" t="e">
        <f t="shared" si="0"/>
        <v>#DIV/0!</v>
      </c>
      <c r="G31" s="87"/>
      <c r="H31" s="6"/>
    </row>
    <row r="32" spans="1:8" x14ac:dyDescent="0.2">
      <c r="A32" s="24" t="s">
        <v>29</v>
      </c>
      <c r="B32" s="36" t="s">
        <v>31</v>
      </c>
      <c r="C32" s="26">
        <v>19.100000000000001</v>
      </c>
      <c r="D32" s="27">
        <v>0</v>
      </c>
      <c r="E32" s="27" t="e">
        <f t="shared" si="1"/>
        <v>#DIV/0!</v>
      </c>
      <c r="F32" s="29" t="e">
        <f t="shared" si="0"/>
        <v>#DIV/0!</v>
      </c>
      <c r="G32" s="45"/>
      <c r="H32" s="6"/>
    </row>
    <row r="33" spans="1:10" x14ac:dyDescent="0.2">
      <c r="A33" s="24" t="s">
        <v>27</v>
      </c>
      <c r="B33" s="36" t="s">
        <v>32</v>
      </c>
      <c r="C33" s="26">
        <v>12.7</v>
      </c>
      <c r="D33" s="27">
        <v>0</v>
      </c>
      <c r="E33" s="27" t="e">
        <f t="shared" si="1"/>
        <v>#DIV/0!</v>
      </c>
      <c r="F33" s="29" t="e">
        <f t="shared" si="0"/>
        <v>#DIV/0!</v>
      </c>
      <c r="G33" s="45"/>
      <c r="H33" s="6"/>
    </row>
    <row r="34" spans="1:10" x14ac:dyDescent="0.2">
      <c r="A34" s="24" t="s">
        <v>29</v>
      </c>
      <c r="B34" s="36" t="s">
        <v>33</v>
      </c>
      <c r="C34" s="26">
        <v>9.5</v>
      </c>
      <c r="D34" s="27">
        <v>0</v>
      </c>
      <c r="E34" s="27" t="e">
        <f t="shared" si="1"/>
        <v>#DIV/0!</v>
      </c>
      <c r="F34" s="29" t="e">
        <f t="shared" si="0"/>
        <v>#DIV/0!</v>
      </c>
      <c r="G34" s="45"/>
      <c r="H34" s="6"/>
    </row>
    <row r="35" spans="1:10" x14ac:dyDescent="0.2">
      <c r="A35" s="24"/>
      <c r="B35" s="36" t="s">
        <v>35</v>
      </c>
      <c r="C35" s="26">
        <v>4.76</v>
      </c>
      <c r="D35" s="27">
        <v>0</v>
      </c>
      <c r="E35" s="27" t="e">
        <f t="shared" si="1"/>
        <v>#DIV/0!</v>
      </c>
      <c r="F35" s="29" t="e">
        <f t="shared" si="0"/>
        <v>#DIV/0!</v>
      </c>
      <c r="G35" s="45"/>
      <c r="H35" s="6"/>
      <c r="J35" s="1"/>
    </row>
    <row r="36" spans="1:10" x14ac:dyDescent="0.2">
      <c r="A36" s="24"/>
      <c r="B36" s="30" t="s">
        <v>37</v>
      </c>
      <c r="C36" s="30">
        <v>2</v>
      </c>
      <c r="D36" s="27">
        <v>0</v>
      </c>
      <c r="E36" s="31" t="e">
        <f>E35-D36</f>
        <v>#DIV/0!</v>
      </c>
      <c r="F36" s="29" t="e">
        <f>(E36/G$22)*100</f>
        <v>#DIV/0!</v>
      </c>
      <c r="G36" s="37"/>
      <c r="H36" s="11"/>
    </row>
    <row r="37" spans="1:10" x14ac:dyDescent="0.2">
      <c r="A37" s="23"/>
      <c r="B37" s="84" t="s">
        <v>58</v>
      </c>
      <c r="C37" s="76">
        <v>1.2</v>
      </c>
      <c r="D37" s="52">
        <v>0</v>
      </c>
      <c r="E37" s="52" t="e">
        <f t="shared" ref="E37:E42" si="2">E36-D37</f>
        <v>#DIV/0!</v>
      </c>
      <c r="F37" s="28" t="e">
        <f t="shared" ref="F37:F44" si="3">(E37/G$22)*100</f>
        <v>#DIV/0!</v>
      </c>
      <c r="G37" s="80" t="s">
        <v>63</v>
      </c>
      <c r="H37" s="81"/>
    </row>
    <row r="38" spans="1:10" x14ac:dyDescent="0.2">
      <c r="A38" s="24"/>
      <c r="B38" s="70" t="s">
        <v>59</v>
      </c>
      <c r="C38" s="26">
        <v>0.6</v>
      </c>
      <c r="D38" s="27">
        <v>0</v>
      </c>
      <c r="E38" s="27" t="e">
        <f t="shared" si="2"/>
        <v>#DIV/0!</v>
      </c>
      <c r="F38" s="29" t="e">
        <f t="shared" si="3"/>
        <v>#DIV/0!</v>
      </c>
      <c r="G38" s="53" t="s">
        <v>34</v>
      </c>
      <c r="H38" s="82" t="e">
        <f>(F26-F35)</f>
        <v>#DIV/0!</v>
      </c>
    </row>
    <row r="39" spans="1:10" x14ac:dyDescent="0.2">
      <c r="A39" s="25" t="s">
        <v>39</v>
      </c>
      <c r="B39" s="70" t="s">
        <v>40</v>
      </c>
      <c r="C39" s="26">
        <v>0.42</v>
      </c>
      <c r="D39" s="27">
        <v>0</v>
      </c>
      <c r="E39" s="27" t="e">
        <f t="shared" si="2"/>
        <v>#DIV/0!</v>
      </c>
      <c r="F39" s="29" t="e">
        <f t="shared" si="3"/>
        <v>#DIV/0!</v>
      </c>
      <c r="G39" s="12" t="s">
        <v>36</v>
      </c>
      <c r="H39" s="10" t="e">
        <f>(F35-F36)</f>
        <v>#DIV/0!</v>
      </c>
    </row>
    <row r="40" spans="1:10" x14ac:dyDescent="0.2">
      <c r="A40" s="25" t="s">
        <v>42</v>
      </c>
      <c r="B40" s="70" t="s">
        <v>57</v>
      </c>
      <c r="C40" s="26">
        <v>0.25</v>
      </c>
      <c r="D40" s="27">
        <v>0</v>
      </c>
      <c r="E40" s="27" t="e">
        <f t="shared" si="2"/>
        <v>#DIV/0!</v>
      </c>
      <c r="F40" s="29" t="e">
        <f t="shared" si="3"/>
        <v>#DIV/0!</v>
      </c>
      <c r="G40" s="12" t="s">
        <v>38</v>
      </c>
      <c r="H40" s="10" t="e">
        <f>(F36-F39)</f>
        <v>#DIV/0!</v>
      </c>
    </row>
    <row r="41" spans="1:10" x14ac:dyDescent="0.2">
      <c r="A41" s="25" t="s">
        <v>19</v>
      </c>
      <c r="B41" s="70" t="s">
        <v>43</v>
      </c>
      <c r="C41" s="26">
        <v>0.15</v>
      </c>
      <c r="D41" s="27">
        <v>0</v>
      </c>
      <c r="E41" s="27" t="e">
        <f t="shared" si="2"/>
        <v>#DIV/0!</v>
      </c>
      <c r="F41" s="29" t="e">
        <f t="shared" si="3"/>
        <v>#DIV/0!</v>
      </c>
      <c r="G41" s="12" t="s">
        <v>41</v>
      </c>
      <c r="H41" s="10" t="e">
        <f>(F39-F44)</f>
        <v>#DIV/0!</v>
      </c>
    </row>
    <row r="42" spans="1:10" x14ac:dyDescent="0.2">
      <c r="A42" s="25" t="s">
        <v>27</v>
      </c>
      <c r="B42" s="70" t="s">
        <v>45</v>
      </c>
      <c r="C42" s="26">
        <v>7.4999999999999997E-2</v>
      </c>
      <c r="D42" s="27">
        <v>0</v>
      </c>
      <c r="E42" s="27" t="e">
        <f t="shared" si="2"/>
        <v>#DIV/0!</v>
      </c>
      <c r="F42" s="29" t="e">
        <f t="shared" si="3"/>
        <v>#DIV/0!</v>
      </c>
      <c r="G42" s="12" t="s">
        <v>44</v>
      </c>
      <c r="H42" s="10" t="e">
        <f>F44</f>
        <v>#DIV/0!</v>
      </c>
    </row>
    <row r="43" spans="1:10" x14ac:dyDescent="0.2">
      <c r="A43" s="25" t="s">
        <v>29</v>
      </c>
      <c r="B43" s="70" t="s">
        <v>60</v>
      </c>
      <c r="C43" s="77">
        <v>6.3E-2</v>
      </c>
      <c r="D43" s="27">
        <v>0</v>
      </c>
      <c r="E43" s="27" t="e">
        <f>E41-D43</f>
        <v>#DIV/0!</v>
      </c>
      <c r="F43" s="29" t="e">
        <f t="shared" si="3"/>
        <v>#DIV/0!</v>
      </c>
      <c r="G43" s="83"/>
      <c r="H43" s="6"/>
    </row>
    <row r="44" spans="1:10" x14ac:dyDescent="0.2">
      <c r="A44" s="22"/>
      <c r="B44" s="70" t="s">
        <v>61</v>
      </c>
      <c r="C44" s="71">
        <v>0.05</v>
      </c>
      <c r="D44" s="27">
        <v>0</v>
      </c>
      <c r="E44" s="31" t="e">
        <f>E42-D44</f>
        <v>#DIV/0!</v>
      </c>
      <c r="F44" s="29" t="e">
        <f t="shared" si="3"/>
        <v>#DIV/0!</v>
      </c>
      <c r="G44" s="37"/>
      <c r="H44" s="11"/>
    </row>
    <row r="45" spans="1:10" x14ac:dyDescent="0.2">
      <c r="G45" s="1"/>
    </row>
    <row r="46" spans="1:10" x14ac:dyDescent="0.2">
      <c r="B46" s="1"/>
      <c r="C46" s="1"/>
      <c r="D46" s="1"/>
      <c r="E46" s="1"/>
      <c r="F46" s="1"/>
      <c r="G46" s="1"/>
    </row>
    <row r="47" spans="1:10" x14ac:dyDescent="0.2">
      <c r="B47" s="1"/>
      <c r="C47" s="1"/>
      <c r="D47" s="1"/>
      <c r="E47" s="1"/>
      <c r="F47" s="1"/>
    </row>
    <row r="48" spans="1:10" x14ac:dyDescent="0.2">
      <c r="G48" s="2"/>
      <c r="H48" s="1"/>
    </row>
    <row r="49" spans="2:8" x14ac:dyDescent="0.2">
      <c r="B49" s="3"/>
      <c r="C49" s="2"/>
      <c r="D49" s="1"/>
      <c r="E49" s="1"/>
      <c r="F49" s="1"/>
      <c r="G49" s="2"/>
      <c r="H49" s="1"/>
    </row>
    <row r="50" spans="2:8" x14ac:dyDescent="0.2">
      <c r="B50" s="3"/>
      <c r="C50" s="2"/>
      <c r="D50" s="1"/>
      <c r="E50" s="1"/>
      <c r="F50" s="1"/>
    </row>
    <row r="65" spans="8:8" x14ac:dyDescent="0.2">
      <c r="H65" s="4"/>
    </row>
  </sheetData>
  <mergeCells count="2">
    <mergeCell ref="F14:G14"/>
    <mergeCell ref="A8:H8"/>
  </mergeCells>
  <phoneticPr fontId="4" type="noConversion"/>
  <printOptions horizontalCentered="1"/>
  <pageMargins left="0.7" right="0.7" top="0.75" bottom="0.75" header="0.3" footer="0.3"/>
  <pageSetup paperSize="9" scale="90" orientation="portrait" horizontalDpi="300" verticalDpi="300" r:id="rId1"/>
  <headerFooter alignWithMargins="0"/>
  <ignoredErrors>
    <ignoredError sqref="G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Edvar</dc:creator>
  <cp:lastModifiedBy>Sonia Maria Silva Vasconcelos</cp:lastModifiedBy>
  <cp:lastPrinted>2017-06-28T14:16:30Z</cp:lastPrinted>
  <dcterms:created xsi:type="dcterms:W3CDTF">1996-09-17T11:45:00Z</dcterms:created>
  <dcterms:modified xsi:type="dcterms:W3CDTF">2017-10-05T18:50:29Z</dcterms:modified>
</cp:coreProperties>
</file>